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GLC\Licitacoes\EDITAIS DE LICITAÇOES\Editais 2019\Edital 0000683-2019\"/>
    </mc:Choice>
  </mc:AlternateContent>
  <bookViews>
    <workbookView xWindow="0" yWindow="0" windowWidth="25605" windowHeight="15525"/>
  </bookViews>
  <sheets>
    <sheet name="AG ALVORADA" sheetId="2" r:id="rId1"/>
    <sheet name="Planilha1" sheetId="3" r:id="rId2"/>
  </sheets>
  <definedNames>
    <definedName name="_xlnm.Print_Area" localSheetId="0">'AG ALVORADA'!$A$1:$K$47</definedName>
    <definedName name="_xlnm.Print_Titles" localSheetId="0">'AG ALVORADA'!$10:$11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2" l="1"/>
  <c r="F47" i="2"/>
  <c r="J39" i="2"/>
  <c r="I39" i="2"/>
  <c r="K39" i="2" s="1"/>
  <c r="J38" i="2"/>
  <c r="I38" i="2"/>
  <c r="K38" i="2" s="1"/>
  <c r="J37" i="2"/>
  <c r="I37" i="2"/>
  <c r="K37" i="2" s="1"/>
  <c r="J36" i="2"/>
  <c r="I36" i="2"/>
  <c r="K36" i="2" s="1"/>
  <c r="J35" i="2"/>
  <c r="I35" i="2"/>
  <c r="K35" i="2" s="1"/>
  <c r="H39" i="2"/>
  <c r="H38" i="2"/>
  <c r="H37" i="2"/>
  <c r="H36" i="2"/>
  <c r="H35" i="2"/>
  <c r="J19" i="2"/>
  <c r="K19" i="2" s="1"/>
  <c r="H19" i="2"/>
  <c r="H46" i="2" l="1"/>
  <c r="H44" i="2"/>
  <c r="H42" i="2"/>
  <c r="H41" i="2"/>
  <c r="H33" i="2"/>
  <c r="H32" i="2"/>
  <c r="H31" i="2"/>
  <c r="H30" i="2"/>
  <c r="H29" i="2"/>
  <c r="H28" i="2"/>
  <c r="H27" i="2"/>
  <c r="H26" i="2"/>
  <c r="H24" i="2"/>
  <c r="H23" i="2"/>
  <c r="H22" i="2"/>
  <c r="H21" i="2"/>
  <c r="H20" i="2"/>
  <c r="H18" i="2"/>
  <c r="H17" i="2"/>
  <c r="H16" i="2"/>
  <c r="H15" i="2"/>
  <c r="J27" i="2"/>
  <c r="I27" i="2"/>
  <c r="K27" i="2" l="1"/>
  <c r="H47" i="2"/>
  <c r="I44" i="2"/>
  <c r="J44" i="2"/>
  <c r="I21" i="2"/>
  <c r="J21" i="2"/>
  <c r="J20" i="2"/>
  <c r="K20" i="2" s="1"/>
  <c r="J46" i="2"/>
  <c r="I46" i="2"/>
  <c r="J42" i="2"/>
  <c r="I42" i="2"/>
  <c r="J41" i="2"/>
  <c r="I41" i="2"/>
  <c r="J33" i="2"/>
  <c r="I33" i="2"/>
  <c r="J32" i="2"/>
  <c r="I32" i="2"/>
  <c r="J31" i="2"/>
  <c r="I31" i="2"/>
  <c r="J30" i="2"/>
  <c r="I30" i="2"/>
  <c r="J29" i="2"/>
  <c r="I29" i="2"/>
  <c r="K44" i="2" l="1"/>
  <c r="K30" i="2"/>
  <c r="K32" i="2"/>
  <c r="K41" i="2"/>
  <c r="K46" i="2"/>
  <c r="K29" i="2"/>
  <c r="K31" i="2"/>
  <c r="K33" i="2"/>
  <c r="K42" i="2"/>
  <c r="K21" i="2"/>
  <c r="J24" i="2"/>
  <c r="K24" i="2" s="1"/>
  <c r="J23" i="2"/>
  <c r="K23" i="2" s="1"/>
  <c r="J22" i="2"/>
  <c r="K22" i="2" s="1"/>
  <c r="J18" i="2"/>
  <c r="J17" i="2"/>
  <c r="K17" i="2" s="1"/>
  <c r="J16" i="2"/>
  <c r="K16" i="2" s="1"/>
  <c r="J15" i="2"/>
  <c r="K18" i="2" l="1"/>
  <c r="K15" i="2"/>
  <c r="I28" i="2" l="1"/>
  <c r="J28" i="2"/>
  <c r="J47" i="2" s="1"/>
  <c r="K28" i="2" l="1"/>
  <c r="I26" i="2"/>
  <c r="I47" i="2" s="1"/>
  <c r="K26" i="2" l="1"/>
  <c r="K47" i="2" s="1"/>
</calcChain>
</file>

<file path=xl/sharedStrings.xml><?xml version="1.0" encoding="utf-8"?>
<sst xmlns="http://schemas.openxmlformats.org/spreadsheetml/2006/main" count="143" uniqueCount="98">
  <si>
    <t>PLANILHA DE ORÇAMENTOS - COMPRA DE MATERIAIS E/OU SERVIÇOS</t>
  </si>
  <si>
    <t>DESCRIÇÃO</t>
  </si>
  <si>
    <t>QUANT.</t>
  </si>
  <si>
    <t>UNID.</t>
  </si>
  <si>
    <t>PREÇO TOTAL</t>
  </si>
  <si>
    <t>MATERIAL</t>
  </si>
  <si>
    <t>MÃO DE OBRA</t>
  </si>
  <si>
    <t>m²</t>
  </si>
  <si>
    <t>I</t>
  </si>
  <si>
    <t>PREÇO UNITÁRIO R$</t>
  </si>
  <si>
    <t>1</t>
  </si>
  <si>
    <t>1.1</t>
  </si>
  <si>
    <t>m</t>
  </si>
  <si>
    <t>x,xx</t>
  </si>
  <si>
    <t>1.2</t>
  </si>
  <si>
    <t>1.3</t>
  </si>
  <si>
    <t>1.4</t>
  </si>
  <si>
    <t>1.5</t>
  </si>
  <si>
    <t>2</t>
  </si>
  <si>
    <t>2.1</t>
  </si>
  <si>
    <t>2.2</t>
  </si>
  <si>
    <t>2.3</t>
  </si>
  <si>
    <t>2.4</t>
  </si>
  <si>
    <t>2.5</t>
  </si>
  <si>
    <t>3</t>
  </si>
  <si>
    <t>3.1</t>
  </si>
  <si>
    <t>PINTURA</t>
  </si>
  <si>
    <t>DIVERSOS</t>
  </si>
  <si>
    <t>2.6</t>
  </si>
  <si>
    <t>5</t>
  </si>
  <si>
    <t>5.1</t>
  </si>
  <si>
    <t>PROPONENTE</t>
  </si>
  <si>
    <t>NOME:</t>
  </si>
  <si>
    <t>TELEFONE:</t>
  </si>
  <si>
    <t>EMAIL:</t>
  </si>
  <si>
    <t>CAU/CREA:</t>
  </si>
  <si>
    <t xml:space="preserve">Transporte para destinação e descarte dos resíduos de caliças, ferro, vidro, madeiras, alumínio, cerâmicas, gesso, etc, produzidos pela construção civil </t>
  </si>
  <si>
    <t>m³</t>
  </si>
  <si>
    <t>Destinação de resíduos (atentar para legislação local)</t>
  </si>
  <si>
    <t>Limpeza final da obra + limpeza fina</t>
  </si>
  <si>
    <t>CNPJ:</t>
  </si>
  <si>
    <t>COBERTURA</t>
  </si>
  <si>
    <t xml:space="preserve">OBRAS CIVIS </t>
  </si>
  <si>
    <t>SERVIÇOS INICIAIS</t>
  </si>
  <si>
    <t>Plano de Gerenciamento de Resíduos da Construção Civil – PGRCC</t>
  </si>
  <si>
    <t>vb</t>
  </si>
  <si>
    <t xml:space="preserve">Fornecer e instalar telhas galvalume natural Trapezio TP40 -  0,65mm. As cumeeiras deverão ser do mesmo material. </t>
  </si>
  <si>
    <t>Projeto completo para execução de cobertura, telhas tipo sanduiche e estrutura metálica, cálculo de calhas e tubos de queda, algerozas, etc., execução de detalhes construtivos necessários para execução do projeto, com fornecimento de ART/RRT de projeto. O projeto e detalhamentos deverão ser entregues na Unidade de Engenharia do Banrisul.</t>
  </si>
  <si>
    <t>1.6</t>
  </si>
  <si>
    <t>Limpeza da laje de cobertura</t>
  </si>
  <si>
    <t>Execução de algeroz e capa muro em chapa galvanizada dobrada - conforme projeto</t>
  </si>
  <si>
    <t>Retirada das telhas de fibrocimento, estrutura de madeira, calhas e algeroz existentes.</t>
  </si>
  <si>
    <t>3.2</t>
  </si>
  <si>
    <t>Acrílica sobre massa corrida, cor igual a existente, aplicado sobre paredes externas onde houver intervenção (02 demãos).</t>
  </si>
  <si>
    <t>1.7</t>
  </si>
  <si>
    <t>Execução de calhas e bocais em chapa galvanizada dobrada - conforme projeto</t>
  </si>
  <si>
    <t>1. OBJETO: OBRAS CIVIS PARA MANUTENÇÃO E REFORMA DE COBERTURA DA AG ALVORADA/RS</t>
  </si>
  <si>
    <r>
      <t xml:space="preserve">3. PRAZO DE EXECUÇÃO/ENTREGA: </t>
    </r>
    <r>
      <rPr>
        <sz val="11"/>
        <rFont val="Calibri"/>
        <family val="2"/>
        <scheme val="minor"/>
      </rPr>
      <t>60 dias</t>
    </r>
  </si>
  <si>
    <r>
      <t xml:space="preserve">4. HORÁRIO PARA EXECUÇÃO/ENTREGA: </t>
    </r>
    <r>
      <rPr>
        <sz val="11"/>
        <rFont val="Calibri"/>
        <family val="2"/>
        <scheme val="minor"/>
      </rPr>
      <t>A combinar com a Unidade de Engenharia e administração da agência, atendendo legislação municipal</t>
    </r>
  </si>
  <si>
    <r>
      <t xml:space="preserve">2. ENDEREÇO DE EXECUÇÃO/ENTREGA: </t>
    </r>
    <r>
      <rPr>
        <sz val="11"/>
        <rFont val="Calibri"/>
        <family val="2"/>
        <scheme val="minor"/>
      </rPr>
      <t>Av. Presidente Getúlio Vargas, 1350 - Alvorada/RS</t>
    </r>
  </si>
  <si>
    <t>LOTE ÚNICO</t>
  </si>
  <si>
    <r>
      <t xml:space="preserve">5. CONDIÇÕES DE PAGAMENTO: </t>
    </r>
    <r>
      <rPr>
        <sz val="11"/>
        <rFont val="Calibri"/>
        <family val="2"/>
        <scheme val="minor"/>
      </rPr>
      <t>Conforme serviço medido, após fiscalização e aceite, será efetuado o pagamento à contratada, até o dia 15 do mês subsequente à entrega da nota fiscal/fatura correspondente.</t>
    </r>
  </si>
  <si>
    <t>OBRAS CIVIS PARA MANUTENÇÃO E REFORMA DE COBERTURA DA AG ALVORADA/RS</t>
  </si>
  <si>
    <t>PREÇO UNIT. COM BDI</t>
  </si>
  <si>
    <t xml:space="preserve">BDI </t>
  </si>
  <si>
    <t>ENCARGOS SOCIAIS-SINAPI-RS OUT/2018</t>
  </si>
  <si>
    <t>Demolição forro de PVC - área afetada pelas infiltrações (sanitários)</t>
  </si>
  <si>
    <t>1.8</t>
  </si>
  <si>
    <t>1.9</t>
  </si>
  <si>
    <t>Execução de tubos de queda internos em PVC com presilhas/abraçadeiras de fixação - conforme projeto</t>
  </si>
  <si>
    <t>Acrílica sobre massa corrida, cor igual a existente, aplicado sobre paredes internas e laje danificados por infiltrações (02 demãos).</t>
  </si>
  <si>
    <t>4</t>
  </si>
  <si>
    <t>FORRO</t>
  </si>
  <si>
    <t>4.1</t>
  </si>
  <si>
    <t>Raspagem de acabamentos internos da laje para recuperação (área de infiltrações)</t>
  </si>
  <si>
    <t>Instalação de forro em réguas de PVC nos sanitários</t>
  </si>
  <si>
    <t>TOTAL GERAL</t>
  </si>
  <si>
    <t>2.7</t>
  </si>
  <si>
    <t>Aluguel de andaime metálico ou balancim para fachada, 2-4 pavimentos, reaproveitamento 3X locação mês</t>
  </si>
  <si>
    <t>Tela de proteção para fachada rolo 3,00 m Tersp. 10cm Dobra 5 cm</t>
  </si>
  <si>
    <t>2.8</t>
  </si>
  <si>
    <t>Fornecimento de lona preta para isolamento da cobertura durante execução</t>
  </si>
  <si>
    <t>Fornecimento e instalação de estrutura metálica sobre laje com tesouras para fixação das telhas - conforme projeto</t>
  </si>
  <si>
    <t>Recuperação de trincas da laje com emboço traço 1:2:9</t>
  </si>
  <si>
    <t>1.10</t>
  </si>
  <si>
    <t>Demolição de piso e impermeabilização dos terraços</t>
  </si>
  <si>
    <t>Proteção de impermeabilização: argamassa cimento e areia (traço 1:5), espessura 2cm, estruturada com tela plástica</t>
  </si>
  <si>
    <t>Fornecimento e colocação de piso ceramico 45 x 45cm com rodapé de 10cm sobre proteção de impermeabilização com junta de 3mm</t>
  </si>
  <si>
    <t>2.9</t>
  </si>
  <si>
    <t>2.9.1</t>
  </si>
  <si>
    <t>2.9.2</t>
  </si>
  <si>
    <t>2.9.3</t>
  </si>
  <si>
    <t>2.9.4</t>
  </si>
  <si>
    <t>2.9.5</t>
  </si>
  <si>
    <t>Impermeabilização dos terraços</t>
  </si>
  <si>
    <t>Regularização do piso com caimento minimo de 2% em direção aos ralos e boleamento dos cantos, para posterior aplicação da impermeabilização.</t>
  </si>
  <si>
    <t>Hidro asfalto 02 demãos</t>
  </si>
  <si>
    <t>Manta ásfaltica com poliester, espessura 4mm, aplicada a quente com rodapé minimo de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</si>
</sst>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0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1"/>
      <name val="MS Sans Serif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0" borderId="0">
      <alignment vertical="center"/>
    </xf>
    <xf numFmtId="0" fontId="4" fillId="0" borderId="0"/>
    <xf numFmtId="0" fontId="3" fillId="0" borderId="1" applyNumberFormat="0" applyFont="0" applyBorder="0" applyAlignment="0"/>
    <xf numFmtId="40" fontId="1" fillId="0" borderId="0" applyFont="0" applyFill="0" applyBorder="0" applyAlignment="0" applyProtection="0"/>
    <xf numFmtId="40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6" fillId="0" borderId="0" xfId="0" applyFont="1" applyFill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49" fontId="6" fillId="0" borderId="0" xfId="0" applyNumberFormat="1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horizontal="center" vertical="center" wrapText="1"/>
      <protection hidden="1"/>
    </xf>
    <xf numFmtId="165" fontId="6" fillId="0" borderId="0" xfId="0" applyNumberFormat="1" applyFont="1" applyFill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4" fontId="5" fillId="0" borderId="0" xfId="4" applyNumberFormat="1" applyFont="1" applyFill="1" applyBorder="1" applyAlignment="1" applyProtection="1">
      <alignment vertical="center"/>
      <protection hidden="1"/>
    </xf>
    <xf numFmtId="4" fontId="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vertical="center" wrapText="1"/>
      <protection hidden="1"/>
    </xf>
    <xf numFmtId="164" fontId="9" fillId="5" borderId="6" xfId="0" applyNumberFormat="1" applyFont="1" applyFill="1" applyBorder="1" applyAlignment="1" applyProtection="1">
      <alignment horizontal="center" vertical="center" wrapText="1"/>
      <protection hidden="1"/>
    </xf>
    <xf numFmtId="49" fontId="12" fillId="5" borderId="7" xfId="0" applyNumberFormat="1" applyFont="1" applyFill="1" applyBorder="1" applyAlignment="1" applyProtection="1">
      <alignment horizontal="left" vertical="center" wrapText="1"/>
      <protection hidden="1"/>
    </xf>
    <xf numFmtId="164" fontId="11" fillId="6" borderId="9" xfId="0" applyNumberFormat="1" applyFont="1" applyFill="1" applyBorder="1" applyAlignment="1" applyProtection="1">
      <alignment horizontal="left" vertical="center" wrapText="1"/>
      <protection hidden="1"/>
    </xf>
    <xf numFmtId="49" fontId="12" fillId="6" borderId="3" xfId="0" applyNumberFormat="1" applyFont="1" applyFill="1" applyBorder="1" applyAlignment="1" applyProtection="1">
      <alignment horizontal="left" vertical="center" wrapText="1"/>
      <protection hidden="1"/>
    </xf>
    <xf numFmtId="0" fontId="12" fillId="6" borderId="3" xfId="0" applyFont="1" applyFill="1" applyBorder="1" applyAlignment="1" applyProtection="1">
      <alignment vertical="center" wrapText="1"/>
      <protection hidden="1"/>
    </xf>
    <xf numFmtId="4" fontId="11" fillId="6" borderId="3" xfId="0" applyNumberFormat="1" applyFont="1" applyFill="1" applyBorder="1" applyAlignment="1" applyProtection="1">
      <alignment horizontal="center" vertical="center" wrapText="1"/>
      <protection hidden="1"/>
    </xf>
    <xf numFmtId="165" fontId="11" fillId="6" borderId="3" xfId="0" applyNumberFormat="1" applyFont="1" applyFill="1" applyBorder="1" applyAlignment="1" applyProtection="1">
      <alignment horizontal="center" vertical="center" wrapText="1"/>
      <protection hidden="1"/>
    </xf>
    <xf numFmtId="4" fontId="11" fillId="6" borderId="3" xfId="0" applyNumberFormat="1" applyFont="1" applyFill="1" applyBorder="1" applyAlignment="1" applyProtection="1">
      <alignment horizontal="right" vertical="center" wrapText="1"/>
      <protection hidden="1"/>
    </xf>
    <xf numFmtId="4" fontId="11" fillId="6" borderId="3" xfId="0" applyNumberFormat="1" applyFont="1" applyFill="1" applyBorder="1" applyAlignment="1" applyProtection="1">
      <alignment vertical="center" wrapText="1"/>
      <protection hidden="1"/>
    </xf>
    <xf numFmtId="4" fontId="11" fillId="6" borderId="10" xfId="4" applyNumberFormat="1" applyFont="1" applyFill="1" applyBorder="1" applyAlignment="1" applyProtection="1">
      <alignment vertical="center" wrapText="1"/>
      <protection hidden="1"/>
    </xf>
    <xf numFmtId="164" fontId="10" fillId="5" borderId="9" xfId="0" applyNumberFormat="1" applyFont="1" applyFill="1" applyBorder="1" applyAlignment="1" applyProtection="1">
      <alignment horizontal="center" vertical="center" wrapText="1"/>
      <protection hidden="1"/>
    </xf>
    <xf numFmtId="49" fontId="9" fillId="5" borderId="3" xfId="0" applyNumberFormat="1" applyFont="1" applyFill="1" applyBorder="1" applyAlignment="1" applyProtection="1">
      <alignment horizontal="left" vertical="center" wrapText="1"/>
      <protection hidden="1"/>
    </xf>
    <xf numFmtId="2" fontId="9" fillId="5" borderId="3" xfId="0" applyNumberFormat="1" applyFont="1" applyFill="1" applyBorder="1" applyAlignment="1" applyProtection="1">
      <alignment horizontal="left" vertical="center" wrapText="1"/>
      <protection hidden="1"/>
    </xf>
    <xf numFmtId="4" fontId="9" fillId="5" borderId="3" xfId="0" applyNumberFormat="1" applyFont="1" applyFill="1" applyBorder="1" applyAlignment="1" applyProtection="1">
      <alignment horizontal="left" vertical="center" wrapText="1"/>
      <protection hidden="1"/>
    </xf>
    <xf numFmtId="4" fontId="9" fillId="5" borderId="10" xfId="0" applyNumberFormat="1" applyFont="1" applyFill="1" applyBorder="1" applyAlignment="1" applyProtection="1">
      <alignment horizontal="left" vertical="center" wrapText="1"/>
      <protection hidden="1"/>
    </xf>
    <xf numFmtId="164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3" xfId="0" applyNumberFormat="1" applyFont="1" applyFill="1" applyBorder="1" applyAlignment="1" applyProtection="1">
      <alignment horizontal="left" vertical="center" wrapText="1"/>
      <protection hidden="1"/>
    </xf>
    <xf numFmtId="4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3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4" applyNumberFormat="1" applyFont="1" applyFill="1" applyBorder="1" applyAlignment="1" applyProtection="1">
      <alignment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2" fontId="10" fillId="0" borderId="3" xfId="0" applyNumberFormat="1" applyFont="1" applyFill="1" applyBorder="1" applyAlignment="1" applyProtection="1">
      <alignment vertical="center" wrapText="1"/>
      <protection hidden="1"/>
    </xf>
    <xf numFmtId="2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0" applyFont="1" applyFill="1" applyBorder="1" applyAlignment="1" applyProtection="1">
      <alignment vertical="center" wrapText="1"/>
      <protection hidden="1"/>
    </xf>
    <xf numFmtId="0" fontId="9" fillId="5" borderId="8" xfId="0" applyFont="1" applyFill="1" applyBorder="1" applyAlignment="1" applyProtection="1">
      <alignment vertical="center" wrapText="1"/>
      <protection hidden="1"/>
    </xf>
    <xf numFmtId="4" fontId="11" fillId="6" borderId="15" xfId="0" applyNumberFormat="1" applyFont="1" applyFill="1" applyBorder="1" applyAlignment="1" applyProtection="1">
      <alignment horizontal="right" vertical="center" wrapText="1"/>
      <protection hidden="1"/>
    </xf>
    <xf numFmtId="4" fontId="9" fillId="5" borderId="15" xfId="0" applyNumberFormat="1" applyFont="1" applyFill="1" applyBorder="1" applyAlignment="1" applyProtection="1">
      <alignment horizontal="left" vertical="center" wrapText="1"/>
      <protection hidden="1"/>
    </xf>
    <xf numFmtId="0" fontId="9" fillId="5" borderId="6" xfId="0" applyFont="1" applyFill="1" applyBorder="1" applyAlignment="1" applyProtection="1">
      <alignment vertical="center" wrapText="1"/>
      <protection hidden="1"/>
    </xf>
    <xf numFmtId="4" fontId="11" fillId="6" borderId="9" xfId="0" applyNumberFormat="1" applyFont="1" applyFill="1" applyBorder="1" applyAlignment="1" applyProtection="1">
      <alignment vertical="center" wrapText="1"/>
      <protection hidden="1"/>
    </xf>
    <xf numFmtId="4" fontId="9" fillId="5" borderId="9" xfId="0" applyNumberFormat="1" applyFont="1" applyFill="1" applyBorder="1" applyAlignment="1" applyProtection="1">
      <alignment horizontal="left" vertical="center" wrapText="1"/>
      <protection hidden="1"/>
    </xf>
    <xf numFmtId="4" fontId="10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10" fillId="5" borderId="3" xfId="0" applyFont="1" applyFill="1" applyBorder="1" applyAlignment="1" applyProtection="1">
      <alignment vertical="center" wrapText="1"/>
      <protection hidden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4" fontId="10" fillId="5" borderId="3" xfId="0" applyNumberFormat="1" applyFont="1" applyFill="1" applyBorder="1" applyAlignment="1" applyProtection="1">
      <alignment horizontal="right" vertical="center" wrapText="1"/>
      <protection hidden="1"/>
    </xf>
    <xf numFmtId="2" fontId="10" fillId="5" borderId="3" xfId="0" applyNumberFormat="1" applyFont="1" applyFill="1" applyBorder="1" applyAlignment="1" applyProtection="1">
      <alignment vertical="center" wrapText="1"/>
      <protection hidden="1"/>
    </xf>
    <xf numFmtId="49" fontId="10" fillId="5" borderId="3" xfId="0" applyNumberFormat="1" applyFont="1" applyFill="1" applyBorder="1" applyAlignment="1" applyProtection="1">
      <alignment horizontal="left" vertical="center" wrapText="1"/>
      <protection hidden="1"/>
    </xf>
    <xf numFmtId="2" fontId="10" fillId="5" borderId="3" xfId="0" applyNumberFormat="1" applyFont="1" applyFill="1" applyBorder="1" applyAlignment="1" applyProtection="1">
      <alignment horizontal="center" vertical="center" wrapText="1"/>
      <protection hidden="1"/>
    </xf>
    <xf numFmtId="164" fontId="10" fillId="5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5" borderId="12" xfId="0" applyNumberFormat="1" applyFont="1" applyFill="1" applyBorder="1" applyAlignment="1" applyProtection="1">
      <alignment horizontal="left" vertical="center" wrapText="1"/>
      <protection hidden="1"/>
    </xf>
    <xf numFmtId="0" fontId="10" fillId="5" borderId="12" xfId="0" applyFont="1" applyFill="1" applyBorder="1" applyAlignment="1" applyProtection="1">
      <alignment horizontal="left" vertical="center" wrapText="1"/>
      <protection hidden="1"/>
    </xf>
    <xf numFmtId="0" fontId="10" fillId="5" borderId="12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vertical="center" wrapText="1"/>
      <protection hidden="1"/>
    </xf>
    <xf numFmtId="1" fontId="9" fillId="7" borderId="2" xfId="0" applyNumberFormat="1" applyFont="1" applyFill="1" applyBorder="1" applyAlignment="1" applyProtection="1">
      <alignment horizontal="left" vertical="center" wrapText="1"/>
      <protection hidden="1"/>
    </xf>
    <xf numFmtId="4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165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7" borderId="2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4" fontId="10" fillId="5" borderId="3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3" fontId="9" fillId="5" borderId="3" xfId="0" applyNumberFormat="1" applyFont="1" applyFill="1" applyBorder="1" applyAlignment="1" applyProtection="1">
      <alignment horizontal="left" vertical="center" wrapText="1"/>
      <protection hidden="1"/>
    </xf>
    <xf numFmtId="3" fontId="10" fillId="5" borderId="3" xfId="0" applyNumberFormat="1" applyFont="1" applyFill="1" applyBorder="1" applyAlignment="1" applyProtection="1">
      <alignment horizontal="center" vertical="center" wrapText="1"/>
      <protection hidden="1"/>
    </xf>
    <xf numFmtId="3" fontId="10" fillId="5" borderId="12" xfId="0" applyNumberFormat="1" applyFont="1" applyFill="1" applyBorder="1" applyAlignment="1" applyProtection="1">
      <alignment horizontal="center" vertical="center" wrapText="1"/>
      <protection hidden="1"/>
    </xf>
    <xf numFmtId="2" fontId="9" fillId="5" borderId="3" xfId="0" applyNumberFormat="1" applyFont="1" applyFill="1" applyBorder="1" applyAlignment="1" applyProtection="1">
      <alignment vertical="center" wrapText="1"/>
      <protection hidden="1"/>
    </xf>
    <xf numFmtId="0" fontId="9" fillId="5" borderId="3" xfId="0" applyFont="1" applyFill="1" applyBorder="1" applyAlignment="1" applyProtection="1">
      <alignment vertical="center" wrapText="1"/>
      <protection hidden="1"/>
    </xf>
    <xf numFmtId="4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Protection="1">
      <protection hidden="1"/>
    </xf>
    <xf numFmtId="9" fontId="9" fillId="0" borderId="18" xfId="0" applyNumberFormat="1" applyFont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4" fontId="10" fillId="5" borderId="9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5" borderId="12" xfId="0" applyNumberFormat="1" applyFont="1" applyFill="1" applyBorder="1" applyAlignment="1" applyProtection="1">
      <alignment horizontal="right" vertical="center" wrapText="1"/>
      <protection locked="0"/>
    </xf>
    <xf numFmtId="10" fontId="9" fillId="0" borderId="21" xfId="0" applyNumberFormat="1" applyFont="1" applyBorder="1" applyAlignment="1" applyProtection="1">
      <alignment horizontal="center" vertical="center" wrapText="1"/>
      <protection hidden="1"/>
    </xf>
    <xf numFmtId="10" fontId="9" fillId="0" borderId="24" xfId="0" applyNumberFormat="1" applyFont="1" applyBorder="1" applyAlignment="1" applyProtection="1">
      <alignment horizontal="center" vertical="center" wrapText="1"/>
      <protection hidden="1"/>
    </xf>
    <xf numFmtId="0" fontId="9" fillId="4" borderId="2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4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2" borderId="16" xfId="0" applyFont="1" applyFill="1" applyBorder="1" applyAlignment="1" applyProtection="1">
      <alignment horizontal="center" vertical="center" wrapText="1"/>
      <protection hidden="1"/>
    </xf>
    <xf numFmtId="0" fontId="9" fillId="2" borderId="17" xfId="0" applyFont="1" applyFill="1" applyBorder="1" applyAlignment="1" applyProtection="1">
      <alignment horizontal="center" vertical="center" wrapText="1"/>
      <protection hidden="1"/>
    </xf>
    <xf numFmtId="0" fontId="9" fillId="2" borderId="19" xfId="0" applyFont="1" applyFill="1" applyBorder="1" applyAlignment="1" applyProtection="1">
      <alignment horizontal="center" vertical="center" wrapText="1"/>
      <protection hidden="1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horizontal="center" vertical="center" wrapText="1"/>
      <protection hidden="1"/>
    </xf>
    <xf numFmtId="4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left" vertical="center" wrapText="1"/>
      <protection hidden="1"/>
    </xf>
    <xf numFmtId="0" fontId="9" fillId="5" borderId="14" xfId="0" applyFont="1" applyFill="1" applyBorder="1" applyAlignment="1" applyProtection="1">
      <alignment horizontal="left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165" fontId="9" fillId="2" borderId="2" xfId="0" applyNumberFormat="1" applyFont="1" applyFill="1" applyBorder="1" applyAlignment="1" applyProtection="1">
      <alignment horizontal="center" vertical="center" wrapText="1"/>
      <protection hidden="1"/>
    </xf>
  </cellXfs>
  <cellStyles count="43"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29" builtinId="9" hidden="1"/>
    <cellStyle name="Hiperlink Visitado" xfId="30" builtinId="9" hidden="1"/>
    <cellStyle name="Hiperlink Visitado" xfId="31" builtinId="9" hidden="1"/>
    <cellStyle name="Hiperlink Visitado" xfId="32" builtinId="9" hidden="1"/>
    <cellStyle name="Hiperlink Visitado" xfId="33" builtinId="9" hidden="1"/>
    <cellStyle name="Hiperlink Visitado" xfId="34" builtinId="9" hidden="1"/>
    <cellStyle name="Hiperlink Visitado" xfId="35" builtinId="9" hidden="1"/>
    <cellStyle name="Hiperlink Visitado" xfId="36" builtinId="9" hidden="1"/>
    <cellStyle name="Hiperlink Visitado" xfId="37" builtinId="9" hidden="1"/>
    <cellStyle name="Hiperlink Visitado" xfId="38" builtinId="9" hidden="1"/>
    <cellStyle name="Hiperlink Visitado" xfId="39" builtinId="9" hidden="1"/>
    <cellStyle name="Hiperlink Visitado" xfId="40" builtinId="9" hidden="1"/>
    <cellStyle name="Hiperlink Visitado" xfId="41" builtinId="9" hidden="1"/>
    <cellStyle name="Hiperlink Visitado" xfId="42" builtinId="9" hidden="1"/>
    <cellStyle name="Normal" xfId="0" builtinId="0"/>
    <cellStyle name="Normal 2" xfId="1"/>
    <cellStyle name="Normal 5" xfId="2"/>
    <cellStyle name="planilhas" xfId="3"/>
    <cellStyle name="Vírgula" xfId="4" builtinId="3"/>
    <cellStyle name="Vírgula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abSelected="1" zoomScaleNormal="100" zoomScaleSheetLayoutView="100" workbookViewId="0">
      <selection activeCell="C8" sqref="C8:G8"/>
    </sheetView>
  </sheetViews>
  <sheetFormatPr defaultColWidth="11.42578125" defaultRowHeight="12.75" x14ac:dyDescent="0.2"/>
  <cols>
    <col min="1" max="1" width="7" style="7" bestFit="1" customWidth="1"/>
    <col min="2" max="2" width="5.140625" style="8" bestFit="1" customWidth="1"/>
    <col min="3" max="3" width="72.42578125" style="9" customWidth="1"/>
    <col min="4" max="4" width="8.140625" style="10" bestFit="1" customWidth="1"/>
    <col min="5" max="5" width="6.28515625" style="11" bestFit="1" customWidth="1"/>
    <col min="6" max="6" width="10" style="12" bestFit="1" customWidth="1"/>
    <col min="7" max="7" width="13.85546875" style="12" bestFit="1" customWidth="1"/>
    <col min="8" max="8" width="12.85546875" style="12" bestFit="1" customWidth="1"/>
    <col min="9" max="9" width="10" style="13" bestFit="1" customWidth="1"/>
    <col min="10" max="10" width="13.85546875" style="13" bestFit="1" customWidth="1"/>
    <col min="11" max="11" width="12.85546875" style="13" bestFit="1" customWidth="1"/>
    <col min="12" max="224" width="11.42578125" style="3"/>
    <col min="225" max="225" width="56.28515625" style="3" customWidth="1"/>
    <col min="226" max="16384" width="11.42578125" style="3"/>
  </cols>
  <sheetData>
    <row r="1" spans="1:11" s="2" customFormat="1" ht="20.100000000000001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 customHeight="1" x14ac:dyDescent="0.2">
      <c r="A2" s="89" t="s">
        <v>56</v>
      </c>
      <c r="B2" s="89"/>
      <c r="C2" s="89"/>
      <c r="D2" s="89"/>
      <c r="E2" s="89"/>
      <c r="F2" s="89"/>
      <c r="G2" s="89"/>
      <c r="H2" s="89"/>
      <c r="I2" s="63"/>
      <c r="J2" s="63"/>
      <c r="K2" s="63"/>
    </row>
    <row r="3" spans="1:11" ht="14.25" customHeight="1" x14ac:dyDescent="0.2">
      <c r="A3" s="89" t="s">
        <v>59</v>
      </c>
      <c r="B3" s="89"/>
      <c r="C3" s="89"/>
      <c r="D3" s="89"/>
      <c r="E3" s="89"/>
      <c r="F3" s="89"/>
      <c r="G3" s="89"/>
      <c r="H3" s="89"/>
      <c r="I3" s="90" t="s">
        <v>64</v>
      </c>
      <c r="J3" s="91"/>
      <c r="K3" s="75">
        <v>0.25</v>
      </c>
    </row>
    <row r="4" spans="1:11" ht="14.25" customHeight="1" x14ac:dyDescent="0.2">
      <c r="A4" s="89" t="s">
        <v>57</v>
      </c>
      <c r="B4" s="89"/>
      <c r="C4" s="89"/>
      <c r="D4" s="89"/>
      <c r="E4" s="89"/>
      <c r="F4" s="89"/>
      <c r="G4" s="89"/>
      <c r="H4" s="89"/>
      <c r="I4" s="76"/>
      <c r="J4" s="77"/>
      <c r="K4" s="78"/>
    </row>
    <row r="5" spans="1:11" ht="14.25" customHeight="1" x14ac:dyDescent="0.2">
      <c r="A5" s="89" t="s">
        <v>58</v>
      </c>
      <c r="B5" s="89"/>
      <c r="C5" s="89"/>
      <c r="D5" s="89"/>
      <c r="E5" s="89"/>
      <c r="F5" s="89"/>
      <c r="G5" s="89"/>
      <c r="H5" s="89"/>
      <c r="I5" s="92" t="s">
        <v>65</v>
      </c>
      <c r="J5" s="93"/>
      <c r="K5" s="82">
        <v>1.1266</v>
      </c>
    </row>
    <row r="6" spans="1:11" ht="26.25" customHeight="1" x14ac:dyDescent="0.2">
      <c r="A6" s="89" t="s">
        <v>61</v>
      </c>
      <c r="B6" s="89"/>
      <c r="C6" s="89"/>
      <c r="D6" s="89"/>
      <c r="E6" s="89"/>
      <c r="F6" s="89"/>
      <c r="G6" s="89"/>
      <c r="H6" s="89"/>
      <c r="I6" s="94"/>
      <c r="J6" s="95"/>
      <c r="K6" s="83"/>
    </row>
    <row r="7" spans="1:11" ht="13.7" customHeight="1" x14ac:dyDescent="0.2">
      <c r="A7" s="84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3.7" customHeight="1" x14ac:dyDescent="0.2">
      <c r="A8" s="85" t="s">
        <v>32</v>
      </c>
      <c r="B8" s="85"/>
      <c r="C8" s="87"/>
      <c r="D8" s="87"/>
      <c r="E8" s="87"/>
      <c r="F8" s="87"/>
      <c r="G8" s="87"/>
      <c r="H8" s="15" t="s">
        <v>33</v>
      </c>
      <c r="I8" s="88"/>
      <c r="J8" s="88"/>
      <c r="K8" s="88"/>
    </row>
    <row r="9" spans="1:11" ht="14.25" customHeight="1" x14ac:dyDescent="0.2">
      <c r="A9" s="85" t="s">
        <v>34</v>
      </c>
      <c r="B9" s="85"/>
      <c r="C9" s="73"/>
      <c r="D9" s="72" t="s">
        <v>40</v>
      </c>
      <c r="E9" s="87"/>
      <c r="F9" s="87"/>
      <c r="G9" s="87"/>
      <c r="H9" s="15" t="s">
        <v>35</v>
      </c>
      <c r="I9" s="88"/>
      <c r="J9" s="88"/>
      <c r="K9" s="88"/>
    </row>
    <row r="10" spans="1:11" s="4" customFormat="1" ht="12" customHeight="1" x14ac:dyDescent="0.2">
      <c r="A10" s="101" t="s">
        <v>60</v>
      </c>
      <c r="B10" s="97"/>
      <c r="C10" s="101" t="s">
        <v>1</v>
      </c>
      <c r="D10" s="96" t="s">
        <v>2</v>
      </c>
      <c r="E10" s="102" t="s">
        <v>3</v>
      </c>
      <c r="F10" s="96" t="s">
        <v>9</v>
      </c>
      <c r="G10" s="96"/>
      <c r="H10" s="96" t="s">
        <v>4</v>
      </c>
      <c r="I10" s="96" t="s">
        <v>63</v>
      </c>
      <c r="J10" s="96"/>
      <c r="K10" s="96" t="s">
        <v>4</v>
      </c>
    </row>
    <row r="11" spans="1:11" s="4" customFormat="1" ht="15" x14ac:dyDescent="0.2">
      <c r="A11" s="101"/>
      <c r="B11" s="98"/>
      <c r="C11" s="101"/>
      <c r="D11" s="96"/>
      <c r="E11" s="102"/>
      <c r="F11" s="71" t="s">
        <v>5</v>
      </c>
      <c r="G11" s="71" t="s">
        <v>6</v>
      </c>
      <c r="H11" s="96"/>
      <c r="I11" s="71" t="s">
        <v>5</v>
      </c>
      <c r="J11" s="71" t="s">
        <v>6</v>
      </c>
      <c r="K11" s="96"/>
    </row>
    <row r="12" spans="1:11" s="4" customFormat="1" ht="15" customHeight="1" x14ac:dyDescent="0.2">
      <c r="A12" s="17">
        <v>1</v>
      </c>
      <c r="B12" s="18"/>
      <c r="C12" s="99" t="s">
        <v>62</v>
      </c>
      <c r="D12" s="100"/>
      <c r="E12" s="100"/>
      <c r="F12" s="100"/>
      <c r="G12" s="100"/>
      <c r="H12" s="100"/>
      <c r="I12" s="44"/>
      <c r="J12" s="40"/>
      <c r="K12" s="41"/>
    </row>
    <row r="13" spans="1:11" s="5" customFormat="1" ht="15" x14ac:dyDescent="0.2">
      <c r="A13" s="19"/>
      <c r="B13" s="20" t="s">
        <v>8</v>
      </c>
      <c r="C13" s="21" t="s">
        <v>42</v>
      </c>
      <c r="D13" s="22"/>
      <c r="E13" s="23"/>
      <c r="F13" s="24"/>
      <c r="G13" s="24"/>
      <c r="H13" s="42"/>
      <c r="I13" s="45"/>
      <c r="J13" s="25"/>
      <c r="K13" s="26"/>
    </row>
    <row r="14" spans="1:11" s="1" customFormat="1" ht="15" x14ac:dyDescent="0.2">
      <c r="A14" s="27"/>
      <c r="B14" s="28" t="s">
        <v>10</v>
      </c>
      <c r="C14" s="29" t="s">
        <v>43</v>
      </c>
      <c r="D14" s="29"/>
      <c r="E14" s="29"/>
      <c r="F14" s="30"/>
      <c r="G14" s="30"/>
      <c r="H14" s="43"/>
      <c r="I14" s="46"/>
      <c r="J14" s="30"/>
      <c r="K14" s="31"/>
    </row>
    <row r="15" spans="1:11" s="1" customFormat="1" ht="75" x14ac:dyDescent="0.2">
      <c r="A15" s="32"/>
      <c r="B15" s="33" t="s">
        <v>11</v>
      </c>
      <c r="C15" s="16" t="s">
        <v>47</v>
      </c>
      <c r="D15" s="65">
        <v>600</v>
      </c>
      <c r="E15" s="34" t="s">
        <v>7</v>
      </c>
      <c r="F15" s="35" t="s">
        <v>13</v>
      </c>
      <c r="G15" s="80"/>
      <c r="H15" s="36">
        <f>SUM(F15,G15)*D15</f>
        <v>0</v>
      </c>
      <c r="I15" s="47" t="s">
        <v>13</v>
      </c>
      <c r="J15" s="50">
        <f t="shared" ref="J15:J24" si="0">TRUNC(G15*(1+$K$3),2)</f>
        <v>0</v>
      </c>
      <c r="K15" s="36">
        <f t="shared" ref="K15:K46" si="1">SUM(I15,J15)*D15</f>
        <v>0</v>
      </c>
    </row>
    <row r="16" spans="1:11" s="1" customFormat="1" ht="30" x14ac:dyDescent="0.2">
      <c r="A16" s="32"/>
      <c r="B16" s="33" t="s">
        <v>14</v>
      </c>
      <c r="C16" s="37" t="s">
        <v>51</v>
      </c>
      <c r="D16" s="65">
        <v>600</v>
      </c>
      <c r="E16" s="34" t="s">
        <v>7</v>
      </c>
      <c r="F16" s="35" t="s">
        <v>13</v>
      </c>
      <c r="G16" s="80"/>
      <c r="H16" s="36">
        <f t="shared" ref="H16:H24" si="2">SUM(F16,G16)*D16</f>
        <v>0</v>
      </c>
      <c r="I16" s="47" t="s">
        <v>13</v>
      </c>
      <c r="J16" s="50">
        <f t="shared" si="0"/>
        <v>0</v>
      </c>
      <c r="K16" s="36">
        <f t="shared" si="1"/>
        <v>0</v>
      </c>
    </row>
    <row r="17" spans="1:11" s="1" customFormat="1" ht="15" x14ac:dyDescent="0.2">
      <c r="A17" s="32"/>
      <c r="B17" s="33" t="s">
        <v>15</v>
      </c>
      <c r="C17" s="37" t="s">
        <v>49</v>
      </c>
      <c r="D17" s="65">
        <v>600</v>
      </c>
      <c r="E17" s="34" t="s">
        <v>7</v>
      </c>
      <c r="F17" s="35" t="s">
        <v>13</v>
      </c>
      <c r="G17" s="80"/>
      <c r="H17" s="36">
        <f t="shared" si="2"/>
        <v>0</v>
      </c>
      <c r="I17" s="47" t="s">
        <v>13</v>
      </c>
      <c r="J17" s="50">
        <f t="shared" si="0"/>
        <v>0</v>
      </c>
      <c r="K17" s="36">
        <f t="shared" si="1"/>
        <v>0</v>
      </c>
    </row>
    <row r="18" spans="1:11" s="1" customFormat="1" ht="15" x14ac:dyDescent="0.2">
      <c r="A18" s="32"/>
      <c r="B18" s="33" t="s">
        <v>16</v>
      </c>
      <c r="C18" s="37" t="s">
        <v>66</v>
      </c>
      <c r="D18" s="65">
        <v>35</v>
      </c>
      <c r="E18" s="34" t="s">
        <v>7</v>
      </c>
      <c r="F18" s="35" t="s">
        <v>13</v>
      </c>
      <c r="G18" s="80"/>
      <c r="H18" s="36">
        <f t="shared" si="2"/>
        <v>0</v>
      </c>
      <c r="I18" s="47" t="s">
        <v>13</v>
      </c>
      <c r="J18" s="50">
        <f t="shared" si="0"/>
        <v>0</v>
      </c>
      <c r="K18" s="36">
        <f t="shared" si="1"/>
        <v>0</v>
      </c>
    </row>
    <row r="19" spans="1:11" s="1" customFormat="1" ht="15" x14ac:dyDescent="0.2">
      <c r="A19" s="32"/>
      <c r="B19" s="33" t="s">
        <v>17</v>
      </c>
      <c r="C19" s="37" t="s">
        <v>85</v>
      </c>
      <c r="D19" s="65">
        <v>55</v>
      </c>
      <c r="E19" s="34" t="s">
        <v>7</v>
      </c>
      <c r="F19" s="35" t="s">
        <v>13</v>
      </c>
      <c r="G19" s="80"/>
      <c r="H19" s="36">
        <f>SUM(F19:G19)*D19</f>
        <v>0</v>
      </c>
      <c r="I19" s="47" t="s">
        <v>13</v>
      </c>
      <c r="J19" s="50">
        <f t="shared" si="0"/>
        <v>0</v>
      </c>
      <c r="K19" s="36">
        <f t="shared" ref="K19" si="3">SUM(I19:J19)*D19</f>
        <v>0</v>
      </c>
    </row>
    <row r="20" spans="1:11" s="1" customFormat="1" ht="30" x14ac:dyDescent="0.2">
      <c r="A20" s="32"/>
      <c r="B20" s="33" t="s">
        <v>48</v>
      </c>
      <c r="C20" s="37" t="s">
        <v>74</v>
      </c>
      <c r="D20" s="65">
        <v>70</v>
      </c>
      <c r="E20" s="34" t="s">
        <v>7</v>
      </c>
      <c r="F20" s="35" t="s">
        <v>13</v>
      </c>
      <c r="G20" s="80"/>
      <c r="H20" s="36">
        <f t="shared" si="2"/>
        <v>0</v>
      </c>
      <c r="I20" s="47" t="s">
        <v>13</v>
      </c>
      <c r="J20" s="50">
        <f t="shared" ref="J20" si="4">TRUNC(G20*(1+$K$3),2)</f>
        <v>0</v>
      </c>
      <c r="K20" s="36">
        <f t="shared" si="1"/>
        <v>0</v>
      </c>
    </row>
    <row r="21" spans="1:11" s="1" customFormat="1" ht="15" x14ac:dyDescent="0.2">
      <c r="A21" s="32"/>
      <c r="B21" s="33" t="s">
        <v>54</v>
      </c>
      <c r="C21" s="37" t="s">
        <v>83</v>
      </c>
      <c r="D21" s="65">
        <v>30</v>
      </c>
      <c r="E21" s="34" t="s">
        <v>7</v>
      </c>
      <c r="F21" s="80"/>
      <c r="G21" s="80"/>
      <c r="H21" s="36">
        <f t="shared" si="2"/>
        <v>0</v>
      </c>
      <c r="I21" s="79">
        <f>TRUNC(F21*(1+$K$3),2)</f>
        <v>0</v>
      </c>
      <c r="J21" s="50">
        <f t="shared" ref="J21" si="5">TRUNC(G21*(1+$K$3),2)</f>
        <v>0</v>
      </c>
      <c r="K21" s="36">
        <f t="shared" si="1"/>
        <v>0</v>
      </c>
    </row>
    <row r="22" spans="1:11" s="1" customFormat="1" ht="15" x14ac:dyDescent="0.2">
      <c r="A22" s="32"/>
      <c r="B22" s="33" t="s">
        <v>67</v>
      </c>
      <c r="C22" s="37" t="s">
        <v>44</v>
      </c>
      <c r="D22" s="65">
        <v>1</v>
      </c>
      <c r="E22" s="34" t="s">
        <v>45</v>
      </c>
      <c r="F22" s="35" t="s">
        <v>13</v>
      </c>
      <c r="G22" s="80"/>
      <c r="H22" s="36">
        <f t="shared" si="2"/>
        <v>0</v>
      </c>
      <c r="I22" s="47" t="s">
        <v>13</v>
      </c>
      <c r="J22" s="50">
        <f t="shared" si="0"/>
        <v>0</v>
      </c>
      <c r="K22" s="36">
        <f t="shared" si="1"/>
        <v>0</v>
      </c>
    </row>
    <row r="23" spans="1:11" s="1" customFormat="1" ht="30" x14ac:dyDescent="0.2">
      <c r="A23" s="32"/>
      <c r="B23" s="33" t="s">
        <v>68</v>
      </c>
      <c r="C23" s="38" t="s">
        <v>36</v>
      </c>
      <c r="D23" s="65">
        <v>30</v>
      </c>
      <c r="E23" s="39" t="s">
        <v>37</v>
      </c>
      <c r="F23" s="35" t="s">
        <v>13</v>
      </c>
      <c r="G23" s="80"/>
      <c r="H23" s="36">
        <f t="shared" si="2"/>
        <v>0</v>
      </c>
      <c r="I23" s="47" t="s">
        <v>13</v>
      </c>
      <c r="J23" s="50">
        <f t="shared" si="0"/>
        <v>0</v>
      </c>
      <c r="K23" s="36">
        <f t="shared" si="1"/>
        <v>0</v>
      </c>
    </row>
    <row r="24" spans="1:11" s="1" customFormat="1" ht="15" x14ac:dyDescent="0.2">
      <c r="A24" s="32"/>
      <c r="B24" s="33" t="s">
        <v>84</v>
      </c>
      <c r="C24" s="38" t="s">
        <v>38</v>
      </c>
      <c r="D24" s="65">
        <v>30</v>
      </c>
      <c r="E24" s="39" t="s">
        <v>37</v>
      </c>
      <c r="F24" s="35" t="s">
        <v>13</v>
      </c>
      <c r="G24" s="80"/>
      <c r="H24" s="36">
        <f t="shared" si="2"/>
        <v>0</v>
      </c>
      <c r="I24" s="47" t="s">
        <v>13</v>
      </c>
      <c r="J24" s="50">
        <f t="shared" si="0"/>
        <v>0</v>
      </c>
      <c r="K24" s="36">
        <f t="shared" si="1"/>
        <v>0</v>
      </c>
    </row>
    <row r="25" spans="1:11" s="1" customFormat="1" ht="15" x14ac:dyDescent="0.2">
      <c r="A25" s="27"/>
      <c r="B25" s="28" t="s">
        <v>18</v>
      </c>
      <c r="C25" s="29" t="s">
        <v>41</v>
      </c>
      <c r="D25" s="66"/>
      <c r="E25" s="29"/>
      <c r="F25" s="30"/>
      <c r="G25" s="30"/>
      <c r="H25" s="43"/>
      <c r="I25" s="46"/>
      <c r="J25" s="30"/>
      <c r="K25" s="31"/>
    </row>
    <row r="26" spans="1:11" s="1" customFormat="1" ht="30" x14ac:dyDescent="0.2">
      <c r="A26" s="27"/>
      <c r="B26" s="48" t="s">
        <v>19</v>
      </c>
      <c r="C26" s="48" t="s">
        <v>78</v>
      </c>
      <c r="D26" s="67">
        <v>300</v>
      </c>
      <c r="E26" s="49" t="s">
        <v>7</v>
      </c>
      <c r="F26" s="64"/>
      <c r="G26" s="50" t="s">
        <v>13</v>
      </c>
      <c r="H26" s="36">
        <f t="shared" ref="H26:H33" si="6">SUM(F26,G26)*D26</f>
        <v>0</v>
      </c>
      <c r="I26" s="79">
        <f>TRUNC(F26*(1+$K$3),2)</f>
        <v>0</v>
      </c>
      <c r="J26" s="50" t="s">
        <v>13</v>
      </c>
      <c r="K26" s="36">
        <f t="shared" si="1"/>
        <v>0</v>
      </c>
    </row>
    <row r="27" spans="1:11" s="1" customFormat="1" ht="15" x14ac:dyDescent="0.2">
      <c r="A27" s="27"/>
      <c r="B27" s="48" t="s">
        <v>20</v>
      </c>
      <c r="C27" s="48" t="s">
        <v>79</v>
      </c>
      <c r="D27" s="67">
        <v>200</v>
      </c>
      <c r="E27" s="49" t="s">
        <v>7</v>
      </c>
      <c r="F27" s="64"/>
      <c r="G27" s="64"/>
      <c r="H27" s="36">
        <f t="shared" si="6"/>
        <v>0</v>
      </c>
      <c r="I27" s="79">
        <f>TRUNC(F27*(1+$K$3),2)</f>
        <v>0</v>
      </c>
      <c r="J27" s="50">
        <f t="shared" ref="J27" si="7">TRUNC(G27*(1+$K$3),2)</f>
        <v>0</v>
      </c>
      <c r="K27" s="36">
        <f t="shared" si="1"/>
        <v>0</v>
      </c>
    </row>
    <row r="28" spans="1:11" s="1" customFormat="1" ht="30" x14ac:dyDescent="0.2">
      <c r="A28" s="27"/>
      <c r="B28" s="48" t="s">
        <v>21</v>
      </c>
      <c r="C28" s="48" t="s">
        <v>46</v>
      </c>
      <c r="D28" s="67">
        <v>600</v>
      </c>
      <c r="E28" s="49" t="s">
        <v>7</v>
      </c>
      <c r="F28" s="64"/>
      <c r="G28" s="64"/>
      <c r="H28" s="36">
        <f t="shared" si="6"/>
        <v>0</v>
      </c>
      <c r="I28" s="79">
        <f>TRUNC(F28*(1+$K$3),2)</f>
        <v>0</v>
      </c>
      <c r="J28" s="50">
        <f>TRUNC(G28*(1+$K$3),2)</f>
        <v>0</v>
      </c>
      <c r="K28" s="36">
        <f t="shared" si="1"/>
        <v>0</v>
      </c>
    </row>
    <row r="29" spans="1:11" s="1" customFormat="1" ht="30" x14ac:dyDescent="0.2">
      <c r="A29" s="27"/>
      <c r="B29" s="48" t="s">
        <v>22</v>
      </c>
      <c r="C29" s="51" t="s">
        <v>82</v>
      </c>
      <c r="D29" s="67">
        <v>600</v>
      </c>
      <c r="E29" s="49" t="s">
        <v>7</v>
      </c>
      <c r="F29" s="64"/>
      <c r="G29" s="64"/>
      <c r="H29" s="36">
        <f t="shared" si="6"/>
        <v>0</v>
      </c>
      <c r="I29" s="79">
        <f t="shared" ref="I29:I33" si="8">TRUNC(F29*(1+$K$3),2)</f>
        <v>0</v>
      </c>
      <c r="J29" s="50">
        <f t="shared" ref="J29:J33" si="9">TRUNC(G29*(1+$K$3),2)</f>
        <v>0</v>
      </c>
      <c r="K29" s="36">
        <f t="shared" si="1"/>
        <v>0</v>
      </c>
    </row>
    <row r="30" spans="1:11" s="1" customFormat="1" ht="15" x14ac:dyDescent="0.2">
      <c r="A30" s="27"/>
      <c r="B30" s="48" t="s">
        <v>23</v>
      </c>
      <c r="C30" s="51" t="s">
        <v>81</v>
      </c>
      <c r="D30" s="67">
        <v>200</v>
      </c>
      <c r="E30" s="49" t="s">
        <v>7</v>
      </c>
      <c r="F30" s="64"/>
      <c r="G30" s="64"/>
      <c r="H30" s="36">
        <f t="shared" si="6"/>
        <v>0</v>
      </c>
      <c r="I30" s="79">
        <f t="shared" si="8"/>
        <v>0</v>
      </c>
      <c r="J30" s="50">
        <f t="shared" si="9"/>
        <v>0</v>
      </c>
      <c r="K30" s="36">
        <f t="shared" si="1"/>
        <v>0</v>
      </c>
    </row>
    <row r="31" spans="1:11" s="1" customFormat="1" ht="15" x14ac:dyDescent="0.2">
      <c r="A31" s="27"/>
      <c r="B31" s="48" t="s">
        <v>28</v>
      </c>
      <c r="C31" s="51" t="s">
        <v>55</v>
      </c>
      <c r="D31" s="67">
        <v>150</v>
      </c>
      <c r="E31" s="49" t="s">
        <v>12</v>
      </c>
      <c r="F31" s="64"/>
      <c r="G31" s="64"/>
      <c r="H31" s="36">
        <f t="shared" si="6"/>
        <v>0</v>
      </c>
      <c r="I31" s="79">
        <f t="shared" si="8"/>
        <v>0</v>
      </c>
      <c r="J31" s="50">
        <f t="shared" si="9"/>
        <v>0</v>
      </c>
      <c r="K31" s="36">
        <f t="shared" si="1"/>
        <v>0</v>
      </c>
    </row>
    <row r="32" spans="1:11" s="1" customFormat="1" ht="30" x14ac:dyDescent="0.2">
      <c r="A32" s="27"/>
      <c r="B32" s="48" t="s">
        <v>77</v>
      </c>
      <c r="C32" s="51" t="s">
        <v>50</v>
      </c>
      <c r="D32" s="67">
        <v>220</v>
      </c>
      <c r="E32" s="49" t="s">
        <v>12</v>
      </c>
      <c r="F32" s="64"/>
      <c r="G32" s="64"/>
      <c r="H32" s="36">
        <f t="shared" si="6"/>
        <v>0</v>
      </c>
      <c r="I32" s="79">
        <f t="shared" si="8"/>
        <v>0</v>
      </c>
      <c r="J32" s="50">
        <f t="shared" si="9"/>
        <v>0</v>
      </c>
      <c r="K32" s="36">
        <f t="shared" si="1"/>
        <v>0</v>
      </c>
    </row>
    <row r="33" spans="1:35" s="1" customFormat="1" ht="30" x14ac:dyDescent="0.2">
      <c r="A33" s="27"/>
      <c r="B33" s="48" t="s">
        <v>80</v>
      </c>
      <c r="C33" s="51" t="s">
        <v>69</v>
      </c>
      <c r="D33" s="67">
        <v>170</v>
      </c>
      <c r="E33" s="49" t="s">
        <v>12</v>
      </c>
      <c r="F33" s="64"/>
      <c r="G33" s="64"/>
      <c r="H33" s="36">
        <f t="shared" si="6"/>
        <v>0</v>
      </c>
      <c r="I33" s="79">
        <f t="shared" si="8"/>
        <v>0</v>
      </c>
      <c r="J33" s="50">
        <f t="shared" si="9"/>
        <v>0</v>
      </c>
      <c r="K33" s="36">
        <f t="shared" si="1"/>
        <v>0</v>
      </c>
    </row>
    <row r="34" spans="1:35" s="1" customFormat="1" ht="15" x14ac:dyDescent="0.2">
      <c r="A34" s="27"/>
      <c r="B34" s="70" t="s">
        <v>88</v>
      </c>
      <c r="C34" s="69" t="s">
        <v>94</v>
      </c>
      <c r="D34" s="67"/>
      <c r="E34" s="49"/>
      <c r="F34" s="50"/>
      <c r="G34" s="50"/>
      <c r="H34" s="36"/>
      <c r="I34" s="79"/>
      <c r="J34" s="50"/>
      <c r="K34" s="36"/>
    </row>
    <row r="35" spans="1:35" s="1" customFormat="1" ht="30" x14ac:dyDescent="0.2">
      <c r="A35" s="27"/>
      <c r="B35" s="48" t="s">
        <v>89</v>
      </c>
      <c r="C35" s="51" t="s">
        <v>95</v>
      </c>
      <c r="D35" s="67">
        <v>73</v>
      </c>
      <c r="E35" s="49" t="s">
        <v>7</v>
      </c>
      <c r="F35" s="64"/>
      <c r="G35" s="64"/>
      <c r="H35" s="36">
        <f>SUM(F35:G35)*D35</f>
        <v>0</v>
      </c>
      <c r="I35" s="79">
        <f t="shared" ref="I35:I39" si="10">TRUNC(F35*(1+$K$3),2)</f>
        <v>0</v>
      </c>
      <c r="J35" s="50">
        <f t="shared" ref="J35:J39" si="11">TRUNC(G35*(1+$K$3),2)</f>
        <v>0</v>
      </c>
      <c r="K35" s="36">
        <f t="shared" ref="K35:K39" si="12">SUM(I35:J35)*D35</f>
        <v>0</v>
      </c>
    </row>
    <row r="36" spans="1:35" s="1" customFormat="1" ht="15" x14ac:dyDescent="0.2">
      <c r="A36" s="27"/>
      <c r="B36" s="48" t="s">
        <v>90</v>
      </c>
      <c r="C36" s="51" t="s">
        <v>96</v>
      </c>
      <c r="D36" s="67">
        <v>73</v>
      </c>
      <c r="E36" s="49" t="s">
        <v>7</v>
      </c>
      <c r="F36" s="64"/>
      <c r="G36" s="64"/>
      <c r="H36" s="36">
        <f>SUM(F36:G36)*D36</f>
        <v>0</v>
      </c>
      <c r="I36" s="79">
        <f t="shared" si="10"/>
        <v>0</v>
      </c>
      <c r="J36" s="50">
        <f t="shared" si="11"/>
        <v>0</v>
      </c>
      <c r="K36" s="36">
        <f t="shared" si="12"/>
        <v>0</v>
      </c>
    </row>
    <row r="37" spans="1:35" s="1" customFormat="1" ht="30" x14ac:dyDescent="0.2">
      <c r="A37" s="27"/>
      <c r="B37" s="48" t="s">
        <v>91</v>
      </c>
      <c r="C37" s="51" t="s">
        <v>97</v>
      </c>
      <c r="D37" s="67">
        <v>73</v>
      </c>
      <c r="E37" s="49" t="s">
        <v>7</v>
      </c>
      <c r="F37" s="64"/>
      <c r="G37" s="64"/>
      <c r="H37" s="36">
        <f>SUM(F37:G37)*D37</f>
        <v>0</v>
      </c>
      <c r="I37" s="79">
        <f t="shared" si="10"/>
        <v>0</v>
      </c>
      <c r="J37" s="50">
        <f t="shared" si="11"/>
        <v>0</v>
      </c>
      <c r="K37" s="36">
        <f t="shared" si="12"/>
        <v>0</v>
      </c>
    </row>
    <row r="38" spans="1:35" s="1" customFormat="1" ht="30" x14ac:dyDescent="0.2">
      <c r="A38" s="27"/>
      <c r="B38" s="48" t="s">
        <v>92</v>
      </c>
      <c r="C38" s="51" t="s">
        <v>86</v>
      </c>
      <c r="D38" s="67">
        <v>73</v>
      </c>
      <c r="E38" s="49" t="s">
        <v>7</v>
      </c>
      <c r="F38" s="64"/>
      <c r="G38" s="64"/>
      <c r="H38" s="36">
        <f>SUM(F38,G38)*D38</f>
        <v>0</v>
      </c>
      <c r="I38" s="79">
        <f t="shared" si="10"/>
        <v>0</v>
      </c>
      <c r="J38" s="50">
        <f t="shared" si="11"/>
        <v>0</v>
      </c>
      <c r="K38" s="36">
        <f t="shared" si="12"/>
        <v>0</v>
      </c>
    </row>
    <row r="39" spans="1:35" s="1" customFormat="1" ht="30" x14ac:dyDescent="0.2">
      <c r="A39" s="27"/>
      <c r="B39" s="48" t="s">
        <v>93</v>
      </c>
      <c r="C39" s="51" t="s">
        <v>87</v>
      </c>
      <c r="D39" s="67">
        <v>73</v>
      </c>
      <c r="E39" s="49" t="s">
        <v>7</v>
      </c>
      <c r="F39" s="64"/>
      <c r="G39" s="64"/>
      <c r="H39" s="36">
        <f>SUM(F39,G39)*D39</f>
        <v>0</v>
      </c>
      <c r="I39" s="79">
        <f t="shared" si="10"/>
        <v>0</v>
      </c>
      <c r="J39" s="50">
        <f t="shared" si="11"/>
        <v>0</v>
      </c>
      <c r="K39" s="36">
        <f t="shared" si="12"/>
        <v>0</v>
      </c>
    </row>
    <row r="40" spans="1:35" s="1" customFormat="1" ht="15" x14ac:dyDescent="0.2">
      <c r="A40" s="27"/>
      <c r="B40" s="28" t="s">
        <v>24</v>
      </c>
      <c r="C40" s="29" t="s">
        <v>26</v>
      </c>
      <c r="D40" s="66"/>
      <c r="E40" s="29"/>
      <c r="F40" s="30"/>
      <c r="G40" s="30"/>
      <c r="H40" s="43"/>
      <c r="I40" s="46"/>
      <c r="J40" s="30"/>
      <c r="K40" s="31"/>
    </row>
    <row r="41" spans="1:35" s="1" customFormat="1" ht="30" x14ac:dyDescent="0.2">
      <c r="A41" s="27"/>
      <c r="B41" s="52" t="s">
        <v>25</v>
      </c>
      <c r="C41" s="51" t="s">
        <v>70</v>
      </c>
      <c r="D41" s="67">
        <v>150</v>
      </c>
      <c r="E41" s="53" t="s">
        <v>7</v>
      </c>
      <c r="F41" s="64"/>
      <c r="G41" s="64"/>
      <c r="H41" s="36">
        <f t="shared" ref="H41:H42" si="13">SUM(F41,G41)*D41</f>
        <v>0</v>
      </c>
      <c r="I41" s="79">
        <f t="shared" ref="I41:I44" si="14">TRUNC(F41*(1+$K$3),2)</f>
        <v>0</v>
      </c>
      <c r="J41" s="50">
        <f t="shared" ref="J41:J42" si="15">TRUNC(G41*(1+$K$3),2)</f>
        <v>0</v>
      </c>
      <c r="K41" s="36">
        <f t="shared" si="1"/>
        <v>0</v>
      </c>
    </row>
    <row r="42" spans="1:35" s="1" customFormat="1" ht="30" x14ac:dyDescent="0.2">
      <c r="A42" s="27"/>
      <c r="B42" s="52" t="s">
        <v>52</v>
      </c>
      <c r="C42" s="51" t="s">
        <v>53</v>
      </c>
      <c r="D42" s="67">
        <v>150</v>
      </c>
      <c r="E42" s="53" t="s">
        <v>7</v>
      </c>
      <c r="F42" s="64"/>
      <c r="G42" s="64"/>
      <c r="H42" s="36">
        <f t="shared" si="13"/>
        <v>0</v>
      </c>
      <c r="I42" s="79">
        <f t="shared" si="14"/>
        <v>0</v>
      </c>
      <c r="J42" s="50">
        <f t="shared" si="15"/>
        <v>0</v>
      </c>
      <c r="K42" s="36">
        <f t="shared" si="1"/>
        <v>0</v>
      </c>
    </row>
    <row r="43" spans="1:35" s="1" customFormat="1" ht="15" x14ac:dyDescent="0.2">
      <c r="A43" s="27"/>
      <c r="B43" s="28" t="s">
        <v>71</v>
      </c>
      <c r="C43" s="29" t="s">
        <v>72</v>
      </c>
      <c r="D43" s="66"/>
      <c r="E43" s="29"/>
      <c r="F43" s="30"/>
      <c r="G43" s="30"/>
      <c r="H43" s="43"/>
      <c r="I43" s="46"/>
      <c r="J43" s="30"/>
      <c r="K43" s="31"/>
    </row>
    <row r="44" spans="1:35" s="1" customFormat="1" ht="15" x14ac:dyDescent="0.2">
      <c r="A44" s="27"/>
      <c r="B44" s="52" t="s">
        <v>73</v>
      </c>
      <c r="C44" s="51" t="s">
        <v>75</v>
      </c>
      <c r="D44" s="65">
        <v>35</v>
      </c>
      <c r="E44" s="34" t="s">
        <v>7</v>
      </c>
      <c r="F44" s="80"/>
      <c r="G44" s="80"/>
      <c r="H44" s="36">
        <f>SUM(F44,G44)*D44</f>
        <v>0</v>
      </c>
      <c r="I44" s="79">
        <f t="shared" si="14"/>
        <v>0</v>
      </c>
      <c r="J44" s="50">
        <f t="shared" ref="J44" si="16">TRUNC(G44*(1+$K$3),2)</f>
        <v>0</v>
      </c>
      <c r="K44" s="36">
        <f t="shared" si="1"/>
        <v>0</v>
      </c>
    </row>
    <row r="45" spans="1:35" s="1" customFormat="1" ht="15" x14ac:dyDescent="0.2">
      <c r="A45" s="27"/>
      <c r="B45" s="28" t="s">
        <v>29</v>
      </c>
      <c r="C45" s="29" t="s">
        <v>27</v>
      </c>
      <c r="D45" s="66"/>
      <c r="E45" s="29"/>
      <c r="F45" s="30"/>
      <c r="G45" s="30"/>
      <c r="H45" s="43"/>
      <c r="I45" s="46"/>
      <c r="J45" s="30"/>
      <c r="K45" s="31"/>
      <c r="L45" s="14"/>
    </row>
    <row r="46" spans="1:35" s="6" customFormat="1" ht="15" x14ac:dyDescent="0.25">
      <c r="A46" s="54"/>
      <c r="B46" s="55" t="s">
        <v>30</v>
      </c>
      <c r="C46" s="56" t="s">
        <v>39</v>
      </c>
      <c r="D46" s="68">
        <v>100</v>
      </c>
      <c r="E46" s="57" t="s">
        <v>7</v>
      </c>
      <c r="F46" s="81"/>
      <c r="G46" s="81"/>
      <c r="H46" s="36">
        <f>SUM(F46,G46)*D46</f>
        <v>0</v>
      </c>
      <c r="I46" s="79">
        <f t="shared" ref="I46" si="17">TRUNC(F46*(1+$K$3),2)</f>
        <v>0</v>
      </c>
      <c r="J46" s="50">
        <f t="shared" ref="J46" si="18">TRUNC(G46*(1+$K$3),2)</f>
        <v>0</v>
      </c>
      <c r="K46" s="36">
        <f t="shared" si="1"/>
        <v>0</v>
      </c>
    </row>
    <row r="47" spans="1:35" ht="15" x14ac:dyDescent="0.2">
      <c r="A47" s="58"/>
      <c r="B47" s="59"/>
      <c r="C47" s="58" t="s">
        <v>76</v>
      </c>
      <c r="D47" s="60"/>
      <c r="E47" s="61"/>
      <c r="F47" s="62">
        <f>SUMPRODUCT(F15:F46,D15:D46)</f>
        <v>0</v>
      </c>
      <c r="G47" s="62">
        <f>SUMPRODUCT(G15:G46,D15:D46)</f>
        <v>0</v>
      </c>
      <c r="H47" s="62">
        <f>SUM(H15:H46)</f>
        <v>0</v>
      </c>
      <c r="I47" s="62">
        <f>SUMPRODUCT(I15:I46,D15:D46)</f>
        <v>0</v>
      </c>
      <c r="J47" s="62">
        <f>SUMPRODUCT(J15:J46,D15:D46)</f>
        <v>0</v>
      </c>
      <c r="K47" s="62">
        <f>SUM(K15:K46)</f>
        <v>0</v>
      </c>
      <c r="L47" s="7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H48" s="74"/>
      <c r="J48" s="12"/>
    </row>
  </sheetData>
  <sheetProtection algorithmName="SHA-512" hashValue="xJ8VMk6yfFIxjfcnpIeWy9/lyBHjalALmnvBUiT2lydM5mRrk9XYGZeuFeAIOWnd4UcXqEKFcX2DTVMDfLitlQ==" saltValue="HYKVUs0mMuXwqkbNjLo2NQ==" spinCount="100000" sheet="1" selectLockedCells="1"/>
  <mergeCells count="26">
    <mergeCell ref="K10:K11"/>
    <mergeCell ref="H10:H11"/>
    <mergeCell ref="B10:B11"/>
    <mergeCell ref="C12:H12"/>
    <mergeCell ref="A10:A11"/>
    <mergeCell ref="C10:C11"/>
    <mergeCell ref="F10:G10"/>
    <mergeCell ref="I10:J10"/>
    <mergeCell ref="D10:D11"/>
    <mergeCell ref="E10:E11"/>
    <mergeCell ref="K5:K6"/>
    <mergeCell ref="A7:K7"/>
    <mergeCell ref="A8:B8"/>
    <mergeCell ref="A9:B9"/>
    <mergeCell ref="A1:K1"/>
    <mergeCell ref="C8:G8"/>
    <mergeCell ref="I8:K8"/>
    <mergeCell ref="I9:K9"/>
    <mergeCell ref="E9:G9"/>
    <mergeCell ref="A2:H2"/>
    <mergeCell ref="A3:H3"/>
    <mergeCell ref="A4:H4"/>
    <mergeCell ref="A5:H5"/>
    <mergeCell ref="A6:H6"/>
    <mergeCell ref="I3:J3"/>
    <mergeCell ref="I5:J6"/>
  </mergeCells>
  <phoneticPr fontId="2" type="noConversion"/>
  <printOptions horizontalCentered="1"/>
  <pageMargins left="0.39370078740157483" right="0.39370078740157483" top="0.86614173228346458" bottom="0.39370078740157483" header="0.23622047244094491" footer="0.15748031496062992"/>
  <pageSetup paperSize="9" scale="81" fitToHeight="0" orientation="landscape" horizontalDpi="1200" verticalDpi="1200" r:id="rId1"/>
  <headerFooter alignWithMargins="0">
    <oddHeader>&amp;L&amp;"Lucida Grande,Regular"&amp;12&amp;K000000&amp;G
&amp;"-,Negrito"&amp;11&amp;K000000BANCO DO ESTADO DO RIO GRANDE DO SUL S. A.
UNIDADE DE ENGENHARIA&amp;R&amp;"-,Negrito"&amp;11&amp;K000000FOLHA &amp;P/&amp;N
&amp;A</oddHeader>
    <oddFooter>&amp;C&amp;"-,Negrito"&amp;11&amp;P de &amp;N&amp;R&amp;"-,Negrito"&amp;11&amp;D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AG ALVORADA</vt:lpstr>
      <vt:lpstr>Planilha1</vt:lpstr>
      <vt:lpstr>'AG ALVORADA'!Area_de_impressao</vt:lpstr>
      <vt:lpstr>'AG ALVORADA'!Titulos_de_impressao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jose_Henrique_ferreira@banrisul.com.br</dc:creator>
  <cp:lastModifiedBy>Marcia Corona Da Silva</cp:lastModifiedBy>
  <cp:lastPrinted>2019-07-04T18:59:18Z</cp:lastPrinted>
  <dcterms:created xsi:type="dcterms:W3CDTF">2000-05-25T11:19:14Z</dcterms:created>
  <dcterms:modified xsi:type="dcterms:W3CDTF">2019-08-01T18:28:49Z</dcterms:modified>
</cp:coreProperties>
</file>